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195" windowHeight="11640"/>
  </bookViews>
  <sheets>
    <sheet name="NPV for reducing non-tech loss" sheetId="1" r:id="rId1"/>
  </sheets>
  <calcPr calcId="145621" calcMode="autoNoTable"/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B15" i="1"/>
  <c r="E14" i="1"/>
  <c r="D14" i="1"/>
  <c r="B14" i="1"/>
  <c r="E13" i="1"/>
  <c r="D13" i="1"/>
  <c r="B13" i="1"/>
  <c r="E12" i="1"/>
  <c r="D12" i="1"/>
  <c r="B12" i="1"/>
  <c r="E11" i="1"/>
  <c r="D11" i="1"/>
  <c r="B11" i="1"/>
  <c r="E10" i="1"/>
  <c r="D10" i="1"/>
  <c r="B10" i="1"/>
  <c r="E9" i="1"/>
  <c r="D9" i="1"/>
  <c r="C9" i="1"/>
  <c r="B9" i="1"/>
  <c r="F9" i="1" s="1"/>
  <c r="C10" i="1" l="1"/>
  <c r="C11" i="1"/>
  <c r="F11" i="1" l="1"/>
  <c r="F10" i="1"/>
  <c r="C12" i="1"/>
  <c r="F12" i="1" l="1"/>
  <c r="C13" i="1"/>
  <c r="F13" i="1" s="1"/>
  <c r="C14" i="1" l="1"/>
  <c r="F14" i="1" l="1"/>
  <c r="C15" i="1"/>
  <c r="F15" i="1" l="1"/>
  <c r="C16" i="1"/>
  <c r="F16" i="1" l="1"/>
  <c r="C17" i="1"/>
  <c r="F17" i="1" l="1"/>
  <c r="C18" i="1"/>
  <c r="F18" i="1" l="1"/>
  <c r="C19" i="1"/>
  <c r="F19" i="1" l="1"/>
  <c r="C20" i="1"/>
  <c r="F20" i="1" l="1"/>
  <c r="C21" i="1"/>
  <c r="F21" i="1" l="1"/>
  <c r="C22" i="1"/>
  <c r="F22" i="1" l="1"/>
  <c r="C23" i="1"/>
  <c r="F23" i="1" l="1"/>
  <c r="C24" i="1"/>
  <c r="F24" i="1" l="1"/>
  <c r="C25" i="1"/>
  <c r="F25" i="1" l="1"/>
  <c r="C26" i="1"/>
  <c r="F26" i="1" l="1"/>
  <c r="C27" i="1"/>
  <c r="F27" i="1" l="1"/>
  <c r="C28" i="1"/>
  <c r="F28" i="1" l="1"/>
  <c r="C29" i="1"/>
  <c r="F29" i="1" l="1"/>
  <c r="C30" i="1"/>
  <c r="F30" i="1" l="1"/>
  <c r="C31" i="1"/>
  <c r="F31" i="1" l="1"/>
  <c r="C32" i="1"/>
  <c r="F32" i="1" l="1"/>
  <c r="C33" i="1"/>
  <c r="F33" i="1" l="1"/>
  <c r="C34" i="1"/>
  <c r="F34" i="1" l="1"/>
  <c r="C35" i="1"/>
  <c r="F35" i="1" l="1"/>
  <c r="C36" i="1"/>
  <c r="F36" i="1" l="1"/>
  <c r="C37" i="1"/>
  <c r="F37" i="1" l="1"/>
  <c r="C38" i="1"/>
  <c r="F38" i="1" l="1"/>
  <c r="C39" i="1"/>
  <c r="F39" i="1" l="1"/>
  <c r="C40" i="1"/>
  <c r="F40" i="1" l="1"/>
  <c r="C41" i="1"/>
  <c r="F41" i="1" l="1"/>
  <c r="C42" i="1"/>
  <c r="F42" i="1" l="1"/>
  <c r="C43" i="1"/>
  <c r="F43" i="1" l="1"/>
  <c r="C44" i="1"/>
  <c r="F44" i="1" s="1"/>
  <c r="F45" i="1" l="1"/>
</calcChain>
</file>

<file path=xl/comments1.xml><?xml version="1.0" encoding="utf-8"?>
<comments xmlns="http://schemas.openxmlformats.org/spreadsheetml/2006/main">
  <authors>
    <author>McLeanC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Electricity Authority:</t>
        </r>
        <r>
          <rPr>
            <sz val="9"/>
            <color indexed="81"/>
            <rFont val="Tahoma"/>
            <family val="2"/>
          </rPr>
          <t xml:space="preserve">
Stopping this equation here is an assumption. The assumption is that the reduced UFE is a benefit to the retailer during the current pricing year.
However, at the end of the pricing year the retailer would need to reprice within a competitive environment. The end of the pricing year is assumed to be an average of 6 months away, as it would randomly fall between 0-12.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Electricity Authority:</t>
        </r>
        <r>
          <rPr>
            <sz val="9"/>
            <color indexed="81"/>
            <rFont val="Tahoma"/>
            <family val="2"/>
          </rPr>
          <t xml:space="preserve">
Technically, these are inputs. But they're fixed by the reconciliation process</t>
        </r>
      </text>
    </comment>
  </commentList>
</comments>
</file>

<file path=xl/sharedStrings.xml><?xml version="1.0" encoding="utf-8"?>
<sst xmlns="http://schemas.openxmlformats.org/spreadsheetml/2006/main" count="70" uniqueCount="62">
  <si>
    <t>DEMONSTRATION OF THE NET PRESENT VALUE RETAILERS FACE WHEN THEY IDENTIFY NON-TECHNICAL LOSSES THAT HAVE EXISTED FOR AT LEAST 14 MONTHS</t>
  </si>
  <si>
    <t>The Electricity Authority has assumed that readers of this spreadsheet will be familiar with the New Zealand electricity reconciliation process.</t>
  </si>
  <si>
    <t>Wholesale market costs relating to historic reconciliation periods</t>
  </si>
  <si>
    <t>Money recovered from customer relating to historic reconciliation periods</t>
  </si>
  <si>
    <t>Profit arising from additional electricity sales in future</t>
  </si>
  <si>
    <t>Benefit of reducing future UFE</t>
  </si>
  <si>
    <t>Total</t>
  </si>
  <si>
    <t>ASSUMPTION</t>
  </si>
  <si>
    <t>FIGURE</t>
  </si>
  <si>
    <t>Notes</t>
  </si>
  <si>
    <t>Month 1</t>
  </si>
  <si>
    <t>Market share of the retailer in the balancing area in which the non-technical loss was identified</t>
  </si>
  <si>
    <t>This is a key sensitivity</t>
  </si>
  <si>
    <t>Month 2</t>
  </si>
  <si>
    <t>Size of the error, in $/month</t>
  </si>
  <si>
    <t>This is arbitrary (though smaller figures mask the visibility of changes beyond one cent)</t>
  </si>
  <si>
    <t>Month 3</t>
  </si>
  <si>
    <t>This reflects that customers will tend to use less once asked to pay for the full amount</t>
  </si>
  <si>
    <t>Month 4</t>
  </si>
  <si>
    <t>Margin on revenue</t>
  </si>
  <si>
    <t>This is used to estimate the 'Profit arising from additional electricity sales in future'.</t>
  </si>
  <si>
    <t>Month 5</t>
  </si>
  <si>
    <t>Discount rate</t>
  </si>
  <si>
    <t>Month 6</t>
  </si>
  <si>
    <t>The percentage of historic revenue that the retailer recovers from the customer</t>
  </si>
  <si>
    <t>Month 7</t>
  </si>
  <si>
    <t>The number of months over which historic revenue is recovered</t>
  </si>
  <si>
    <t>Month 8</t>
  </si>
  <si>
    <t>Month 9</t>
  </si>
  <si>
    <t>Month 10</t>
  </si>
  <si>
    <t>Months revised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</si>
  <si>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</si>
  <si>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</si>
  <si>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</si>
  <si>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</si>
  <si>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</si>
  <si>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</si>
  <si>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</si>
  <si>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</si>
  <si>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</si>
  <si>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</si>
  <si>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</si>
  <si>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</si>
  <si>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</si>
  <si>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</si>
  <si>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</si>
  <si>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</si>
  <si>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</si>
  <si>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</si>
  <si>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</si>
  <si>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</si>
  <si>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</si>
  <si>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</si>
  <si>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</si>
  <si>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</si>
  <si>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</si>
  <si>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</si>
  <si>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NPV</t>
  </si>
  <si>
    <t>The timeframe of three years was chosen to reflect how long the customer may stay with the retailer. Discovery of the error will be a catalyst for some customers to switch away immediately.</t>
  </si>
  <si>
    <t>This spreadsheet has been provided as an appendix to a consultation on Loss Factor Methodologies</t>
  </si>
  <si>
    <t>This is a key sensitivity, if cell I14 is moderately high</t>
  </si>
  <si>
    <t>Reduction in demand after non-technical loss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</si>
</sst>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7" x14ac:knownFonts="1"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8" fontId="0" fillId="0" borderId="0" xfId="0" applyNumberFormat="1"/>
    <xf numFmtId="9" fontId="2" fillId="2" borderId="2" xfId="2" applyNumberFormat="1"/>
    <xf numFmtId="6" fontId="2" fillId="2" borderId="2" xfId="2" applyNumberFormat="1"/>
    <xf numFmtId="0" fontId="2" fillId="2" borderId="2" xfId="2"/>
    <xf numFmtId="0" fontId="3" fillId="0" borderId="0" xfId="0" applyFont="1" applyFill="1" applyBorder="1"/>
    <xf numFmtId="1" fontId="2" fillId="2" borderId="2" xfId="2" applyNumberFormat="1"/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8" fontId="4" fillId="0" borderId="3" xfId="0" applyNumberFormat="1" applyFont="1" applyBorder="1"/>
    <xf numFmtId="0" fontId="1" fillId="0" borderId="1" xfId="1" applyAlignment="1">
      <alignment horizontal="center"/>
    </xf>
  </cellXfs>
  <cellStyles count="3">
    <cellStyle name="Heading 1" xfId="1" builtinId="16"/>
    <cellStyle name="Input" xfId="2" builtinId="20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F7BAF"/>
      <rgbColor rgb="0070C9F2"/>
      <rgbColor rgb="00ED1745"/>
      <rgbColor rgb="00FFBA2D"/>
      <rgbColor rgb="00FF7B00"/>
      <rgbColor rgb="00959595"/>
      <rgbColor rgb="00D89680"/>
      <rgbColor rgb="00FFBC80"/>
      <rgbColor rgb="00FF7B00"/>
      <rgbColor rgb="000F7BAF"/>
      <rgbColor rgb="00959595"/>
      <rgbColor rgb="00ED1745"/>
      <rgbColor rgb="00B33000"/>
      <rgbColor rgb="0070C9F2"/>
      <rgbColor rgb="00FFBA2D"/>
      <rgbColor rgb="00F68BA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sqref="A1:J1"/>
    </sheetView>
  </sheetViews>
  <sheetFormatPr defaultRowHeight="12.75" x14ac:dyDescent="0.2"/>
  <cols>
    <col min="2" max="6" width="12.140625" customWidth="1"/>
    <col min="8" max="8" width="79" customWidth="1"/>
    <col min="9" max="9" width="13.140625" customWidth="1"/>
    <col min="10" max="10" width="74.85546875" bestFit="1" customWidth="1"/>
    <col min="12" max="12" width="13.5703125" bestFit="1" customWidth="1"/>
  </cols>
  <sheetData>
    <row r="1" spans="1:10" ht="20.25" thickBo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3.5" thickTop="1" x14ac:dyDescent="0.2"/>
    <row r="3" spans="1:10" x14ac:dyDescent="0.2">
      <c r="A3" s="1" t="s">
        <v>59</v>
      </c>
    </row>
    <row r="4" spans="1:10" x14ac:dyDescent="0.2">
      <c r="A4" s="1" t="s">
        <v>1</v>
      </c>
    </row>
    <row r="5" spans="1:10" x14ac:dyDescent="0.2">
      <c r="A5" s="1" t="s">
        <v>58</v>
      </c>
    </row>
    <row r="6" spans="1:10" x14ac:dyDescent="0.2">
      <c r="A6" s="1"/>
    </row>
    <row r="8" spans="1:10" ht="15" customHeight="1" x14ac:dyDescent="0.2">
      <c r="B8" s="2" t="s">
        <v>2</v>
      </c>
      <c r="C8" s="2" t="s">
        <v>3</v>
      </c>
      <c r="D8" s="2" t="s">
        <v>4</v>
      </c>
      <c r="E8" s="2" t="s">
        <v>5</v>
      </c>
      <c r="F8" s="3" t="s">
        <v>6</v>
      </c>
      <c r="H8" s="4" t="s">
        <v>7</v>
      </c>
      <c r="I8" s="4" t="s">
        <v>8</v>
      </c>
      <c r="J8" s="1" t="s">
        <v>9</v>
      </c>
    </row>
    <row r="9" spans="1:10" ht="15" x14ac:dyDescent="0.25">
      <c r="A9" t="s">
        <v>10</v>
      </c>
      <c r="B9" s="5">
        <f>(I$10-I$10*I$9)*-1*I19</f>
        <v>-26.799999999999997</v>
      </c>
      <c r="C9" s="5">
        <f>I10*14*I14/I15</f>
        <v>0</v>
      </c>
      <c r="D9" s="5">
        <f>I$10*(1-I$11)*I$12</f>
        <v>0.25</v>
      </c>
      <c r="E9" s="5">
        <f>I$10*I$9</f>
        <v>3.3000000000000003</v>
      </c>
      <c r="F9" s="5">
        <f>SUM(B9:E9)</f>
        <v>-23.249999999999996</v>
      </c>
      <c r="G9" s="5"/>
      <c r="H9" s="1" t="s">
        <v>11</v>
      </c>
      <c r="I9" s="6">
        <v>0.33</v>
      </c>
      <c r="J9" s="1" t="s">
        <v>12</v>
      </c>
    </row>
    <row r="10" spans="1:10" ht="15" x14ac:dyDescent="0.25">
      <c r="A10" t="s">
        <v>13</v>
      </c>
      <c r="B10" s="5">
        <f t="shared" ref="B10:B15" si="0">(I$10-I$10*I$9)*-1*I20</f>
        <v>-20.099999999999998</v>
      </c>
      <c r="C10" s="5">
        <f>IF(SUM(C$9:C9)=I$10*14*I$14,0,C$9)</f>
        <v>0</v>
      </c>
      <c r="D10" s="5">
        <f t="shared" ref="D10:D44" si="1">I$10*(1-I$11)*I$12</f>
        <v>0.25</v>
      </c>
      <c r="E10" s="5">
        <f t="shared" ref="E10:E14" si="2">I$10*I$9</f>
        <v>3.3000000000000003</v>
      </c>
      <c r="F10" s="5">
        <f t="shared" ref="F10:F44" si="3">SUM(B10:E10)</f>
        <v>-16.549999999999997</v>
      </c>
      <c r="G10" s="5"/>
      <c r="H10" s="1" t="s">
        <v>14</v>
      </c>
      <c r="I10" s="7">
        <v>10</v>
      </c>
      <c r="J10" s="1" t="s">
        <v>15</v>
      </c>
    </row>
    <row r="11" spans="1:10" ht="15" x14ac:dyDescent="0.25">
      <c r="A11" t="s">
        <v>16</v>
      </c>
      <c r="B11" s="5">
        <f t="shared" si="0"/>
        <v>-13.399999999999999</v>
      </c>
      <c r="C11" s="5">
        <f>IF(SUM(C$9:C10)=I$10*14*I$14,0,C$9)</f>
        <v>0</v>
      </c>
      <c r="D11" s="5">
        <f t="shared" si="1"/>
        <v>0.25</v>
      </c>
      <c r="E11" s="5">
        <f t="shared" si="2"/>
        <v>3.3000000000000003</v>
      </c>
      <c r="F11" s="5">
        <f t="shared" si="3"/>
        <v>-9.8499999999999979</v>
      </c>
      <c r="G11" s="5"/>
      <c r="H11" s="1" t="s">
        <v>61</v>
      </c>
      <c r="I11" s="8">
        <v>0.5</v>
      </c>
      <c r="J11" s="9" t="s">
        <v>17</v>
      </c>
    </row>
    <row r="12" spans="1:10" ht="15" x14ac:dyDescent="0.25">
      <c r="A12" t="s">
        <v>18</v>
      </c>
      <c r="B12" s="5">
        <f t="shared" si="0"/>
        <v>-13.399999999999999</v>
      </c>
      <c r="C12" s="5">
        <f>IF(SUM(C$9:C11)=I$10*14*I$14,0,C$9)</f>
        <v>0</v>
      </c>
      <c r="D12" s="5">
        <f t="shared" si="1"/>
        <v>0.25</v>
      </c>
      <c r="E12" s="5">
        <f t="shared" si="2"/>
        <v>3.3000000000000003</v>
      </c>
      <c r="F12" s="5">
        <f t="shared" si="3"/>
        <v>-9.8499999999999979</v>
      </c>
      <c r="G12" s="5"/>
      <c r="H12" t="s">
        <v>19</v>
      </c>
      <c r="I12" s="6">
        <v>0.05</v>
      </c>
      <c r="J12" s="9" t="s">
        <v>20</v>
      </c>
    </row>
    <row r="13" spans="1:10" ht="15" customHeight="1" x14ac:dyDescent="0.25">
      <c r="A13" t="s">
        <v>21</v>
      </c>
      <c r="B13" s="5">
        <f t="shared" si="0"/>
        <v>-6.6999999999999993</v>
      </c>
      <c r="C13" s="5">
        <f>IF(SUM(C$9:C12)=I$10*14*I$14,0,C$9)</f>
        <v>0</v>
      </c>
      <c r="D13" s="5">
        <f t="shared" si="1"/>
        <v>0.25</v>
      </c>
      <c r="E13" s="5">
        <f t="shared" si="2"/>
        <v>3.3000000000000003</v>
      </c>
      <c r="F13" s="5">
        <f t="shared" si="3"/>
        <v>-3.149999999999999</v>
      </c>
      <c r="G13" s="5"/>
      <c r="H13" t="s">
        <v>22</v>
      </c>
      <c r="I13" s="6">
        <v>7.0000000000000007E-2</v>
      </c>
    </row>
    <row r="14" spans="1:10" ht="15" x14ac:dyDescent="0.25">
      <c r="A14" t="s">
        <v>23</v>
      </c>
      <c r="B14" s="5">
        <f t="shared" si="0"/>
        <v>-6.6999999999999993</v>
      </c>
      <c r="C14" s="5">
        <f>IF(SUM(C$9:C13)=I$10*14*I$14,0,C$9)</f>
        <v>0</v>
      </c>
      <c r="D14" s="5">
        <f t="shared" si="1"/>
        <v>0.25</v>
      </c>
      <c r="E14" s="5">
        <f t="shared" si="2"/>
        <v>3.3000000000000003</v>
      </c>
      <c r="F14" s="5">
        <f t="shared" si="3"/>
        <v>-3.149999999999999</v>
      </c>
      <c r="G14" s="5"/>
      <c r="H14" s="1" t="s">
        <v>24</v>
      </c>
      <c r="I14" s="6">
        <v>0</v>
      </c>
      <c r="J14" s="1" t="s">
        <v>12</v>
      </c>
    </row>
    <row r="15" spans="1:10" ht="15" customHeight="1" x14ac:dyDescent="0.25">
      <c r="A15" t="s">
        <v>25</v>
      </c>
      <c r="B15" s="5">
        <f t="shared" si="0"/>
        <v>-6.6999999999999993</v>
      </c>
      <c r="C15" s="5">
        <f>IF(SUM(C$9:C14)=I$10*14*I$14,0,C$9)</f>
        <v>0</v>
      </c>
      <c r="D15" s="5">
        <f t="shared" si="1"/>
        <v>0.25</v>
      </c>
      <c r="E15" s="5"/>
      <c r="F15" s="5">
        <f t="shared" si="3"/>
        <v>-6.4499999999999993</v>
      </c>
      <c r="G15" s="5"/>
      <c r="H15" s="1" t="s">
        <v>26</v>
      </c>
      <c r="I15" s="10">
        <v>12</v>
      </c>
      <c r="J15" s="1" t="s">
        <v>60</v>
      </c>
    </row>
    <row r="16" spans="1:10" ht="15" customHeight="1" x14ac:dyDescent="0.2">
      <c r="A16" t="s">
        <v>27</v>
      </c>
      <c r="B16" s="5"/>
      <c r="C16" s="5">
        <f>IF(SUM(C$9:C15)=I$10*14*I$14,0,C$9)</f>
        <v>0</v>
      </c>
      <c r="D16" s="5">
        <f t="shared" si="1"/>
        <v>0.25</v>
      </c>
      <c r="E16" s="5"/>
      <c r="F16" s="5">
        <f t="shared" si="3"/>
        <v>0.25</v>
      </c>
      <c r="G16" s="5"/>
    </row>
    <row r="17" spans="1:9" ht="15" customHeight="1" x14ac:dyDescent="0.2">
      <c r="A17" t="s">
        <v>28</v>
      </c>
      <c r="B17" s="5"/>
      <c r="C17" s="5">
        <f>IF(SUM(C$9:C16)=I$10*14*I$14,0,C$9)</f>
        <v>0</v>
      </c>
      <c r="D17" s="5">
        <f t="shared" si="1"/>
        <v>0.25</v>
      </c>
      <c r="E17" s="5"/>
      <c r="F17" s="5">
        <f t="shared" si="3"/>
        <v>0.25</v>
      </c>
      <c r="G17" s="5"/>
    </row>
    <row r="18" spans="1:9" ht="15" customHeight="1" x14ac:dyDescent="0.2">
      <c r="A18" t="s">
        <v>29</v>
      </c>
      <c r="B18" s="5"/>
      <c r="C18" s="5">
        <f>IF(SUM(C$9:C17)=I$10*14*I$14,0,C$9)</f>
        <v>0</v>
      </c>
      <c r="D18" s="5">
        <f t="shared" si="1"/>
        <v>0.25</v>
      </c>
      <c r="E18" s="5"/>
      <c r="F18" s="5">
        <f t="shared" si="3"/>
        <v>0.25</v>
      </c>
      <c r="G18" s="5"/>
      <c r="I18" t="s">
        <v>30</v>
      </c>
    </row>
    <row r="19" spans="1:9" ht="15" customHeight="1" x14ac:dyDescent="0.2">
      <c r="A19" t="s">
        <v>31</v>
      </c>
      <c r="B19" s="5"/>
      <c r="C19" s="5">
        <f>IF(SUM(C$9:C18)=I$10*14*I$14,0,C$9)</f>
        <v>0</v>
      </c>
      <c r="D19" s="5">
        <f t="shared" si="1"/>
        <v>0.25</v>
      </c>
      <c r="E19" s="5"/>
      <c r="F19" s="5">
        <f t="shared" si="3"/>
        <v>0.25</v>
      </c>
      <c r="G19" s="5"/>
      <c r="H19" s="11" t="s">
        <v>10</v>
      </c>
      <c r="I19">
        <v>4</v>
      </c>
    </row>
    <row r="20" spans="1:9" ht="15" customHeight="1" x14ac:dyDescent="0.2">
      <c r="A20" t="s">
        <v>32</v>
      </c>
      <c r="B20" s="5"/>
      <c r="C20" s="5">
        <f>IF(SUM(C$9:C19)=I$10*14*I$14,0,C$9)</f>
        <v>0</v>
      </c>
      <c r="D20" s="5">
        <f t="shared" si="1"/>
        <v>0.25</v>
      </c>
      <c r="E20" s="5"/>
      <c r="F20" s="5">
        <f t="shared" si="3"/>
        <v>0.25</v>
      </c>
      <c r="G20" s="5"/>
      <c r="H20" s="11" t="s">
        <v>13</v>
      </c>
      <c r="I20">
        <v>3</v>
      </c>
    </row>
    <row r="21" spans="1:9" ht="15" customHeight="1" x14ac:dyDescent="0.2">
      <c r="A21" t="s">
        <v>33</v>
      </c>
      <c r="B21" s="5"/>
      <c r="C21" s="5">
        <f>IF(SUM(C$9:C20)=I$10*14*I$14,0,C$9)</f>
        <v>0</v>
      </c>
      <c r="D21" s="5">
        <f t="shared" si="1"/>
        <v>0.25</v>
      </c>
      <c r="E21" s="5"/>
      <c r="F21" s="5">
        <f t="shared" si="3"/>
        <v>0.25</v>
      </c>
      <c r="G21" s="5"/>
      <c r="H21" s="11" t="s">
        <v>16</v>
      </c>
      <c r="I21">
        <v>2</v>
      </c>
    </row>
    <row r="22" spans="1:9" ht="15" customHeight="1" x14ac:dyDescent="0.2">
      <c r="A22" t="s">
        <v>34</v>
      </c>
      <c r="B22" s="5"/>
      <c r="C22" s="5">
        <f>IF(SUM(C$9:C21)=I$10*14*I$14,0,C$9)</f>
        <v>0</v>
      </c>
      <c r="D22" s="5">
        <f t="shared" si="1"/>
        <v>0.25</v>
      </c>
      <c r="E22" s="5"/>
      <c r="F22" s="5">
        <f t="shared" si="3"/>
        <v>0.25</v>
      </c>
      <c r="G22" s="5"/>
      <c r="H22" s="11" t="s">
        <v>18</v>
      </c>
      <c r="I22">
        <v>2</v>
      </c>
    </row>
    <row r="23" spans="1:9" ht="15" customHeight="1" x14ac:dyDescent="0.2">
      <c r="A23" t="s">
        <v>35</v>
      </c>
      <c r="B23" s="5"/>
      <c r="C23" s="5">
        <f>IF(SUM(C$9:C22)=I$10*14*I$14,0,C$9)</f>
        <v>0</v>
      </c>
      <c r="D23" s="5">
        <f t="shared" si="1"/>
        <v>0.25</v>
      </c>
      <c r="E23" s="5"/>
      <c r="F23" s="5">
        <f t="shared" si="3"/>
        <v>0.25</v>
      </c>
      <c r="G23" s="5"/>
      <c r="H23" s="11" t="s">
        <v>21</v>
      </c>
      <c r="I23">
        <v>1</v>
      </c>
    </row>
    <row r="24" spans="1:9" ht="15" customHeight="1" x14ac:dyDescent="0.2">
      <c r="A24" t="s">
        <v>36</v>
      </c>
      <c r="B24" s="5"/>
      <c r="C24" s="5">
        <f>IF(SUM(C$9:C23)=I$10*14*I$14,0,C$9)</f>
        <v>0</v>
      </c>
      <c r="D24" s="5">
        <f t="shared" si="1"/>
        <v>0.25</v>
      </c>
      <c r="E24" s="5"/>
      <c r="F24" s="5">
        <f t="shared" si="3"/>
        <v>0.25</v>
      </c>
      <c r="G24" s="5"/>
      <c r="H24" s="11" t="s">
        <v>23</v>
      </c>
      <c r="I24">
        <v>1</v>
      </c>
    </row>
    <row r="25" spans="1:9" ht="15" customHeight="1" x14ac:dyDescent="0.2">
      <c r="A25" t="s">
        <v>37</v>
      </c>
      <c r="B25" s="5"/>
      <c r="C25" s="5">
        <f>IF(SUM(C$9:C24)=I$10*14*I$14,0,C$9)</f>
        <v>0</v>
      </c>
      <c r="D25" s="5">
        <f t="shared" si="1"/>
        <v>0.25</v>
      </c>
      <c r="E25" s="5"/>
      <c r="F25" s="5">
        <f t="shared" si="3"/>
        <v>0.25</v>
      </c>
      <c r="G25" s="5"/>
      <c r="H25" s="11" t="s">
        <v>25</v>
      </c>
      <c r="I25">
        <v>1</v>
      </c>
    </row>
    <row r="26" spans="1:9" ht="15" customHeight="1" x14ac:dyDescent="0.2">
      <c r="A26" t="s">
        <v>38</v>
      </c>
      <c r="B26" s="5"/>
      <c r="C26" s="5">
        <f>IF(SUM(C$9:C25)=I$10*14*I$14,0,C$9)</f>
        <v>0</v>
      </c>
      <c r="D26" s="5">
        <f t="shared" si="1"/>
        <v>0.25</v>
      </c>
      <c r="E26" s="5"/>
      <c r="F26" s="5">
        <f t="shared" si="3"/>
        <v>0.25</v>
      </c>
      <c r="G26" s="5"/>
    </row>
    <row r="27" spans="1:9" ht="15" customHeight="1" x14ac:dyDescent="0.2">
      <c r="A27" t="s">
        <v>39</v>
      </c>
      <c r="B27" s="5"/>
      <c r="C27" s="5">
        <f>IF(SUM(C$9:C26)=I$10*14*I$14,0,C$9)</f>
        <v>0</v>
      </c>
      <c r="D27" s="5">
        <f t="shared" si="1"/>
        <v>0.25</v>
      </c>
      <c r="E27" s="5"/>
      <c r="F27" s="5">
        <f t="shared" si="3"/>
        <v>0.25</v>
      </c>
      <c r="G27" s="5"/>
    </row>
    <row r="28" spans="1:9" ht="15" customHeight="1" x14ac:dyDescent="0.2">
      <c r="A28" t="s">
        <v>40</v>
      </c>
      <c r="B28" s="5"/>
      <c r="C28" s="5">
        <f>IF(SUM(C$9:C27)=I$10*14*I$14,0,C$9)</f>
        <v>0</v>
      </c>
      <c r="D28" s="5">
        <f t="shared" si="1"/>
        <v>0.25</v>
      </c>
      <c r="E28" s="5"/>
      <c r="F28" s="5">
        <f t="shared" si="3"/>
        <v>0.25</v>
      </c>
      <c r="G28" s="5"/>
    </row>
    <row r="29" spans="1:9" ht="15" customHeight="1" x14ac:dyDescent="0.2">
      <c r="A29" t="s">
        <v>41</v>
      </c>
      <c r="B29" s="5"/>
      <c r="C29" s="5">
        <f>IF(SUM(C$9:C28)=I$10*14*I$14,0,C$9)</f>
        <v>0</v>
      </c>
      <c r="D29" s="5">
        <f t="shared" si="1"/>
        <v>0.25</v>
      </c>
      <c r="E29" s="5"/>
      <c r="F29" s="5">
        <f t="shared" si="3"/>
        <v>0.25</v>
      </c>
      <c r="G29" s="5"/>
    </row>
    <row r="30" spans="1:9" ht="15" customHeight="1" x14ac:dyDescent="0.2">
      <c r="A30" t="s">
        <v>42</v>
      </c>
      <c r="B30" s="5"/>
      <c r="C30" s="5">
        <f>IF(SUM(C$9:C29)=I$10*14*I$14,0,C$9)</f>
        <v>0</v>
      </c>
      <c r="D30" s="5">
        <f t="shared" si="1"/>
        <v>0.25</v>
      </c>
      <c r="E30" s="5"/>
      <c r="F30" s="5">
        <f t="shared" si="3"/>
        <v>0.25</v>
      </c>
      <c r="G30" s="5"/>
    </row>
    <row r="31" spans="1:9" ht="15" customHeight="1" x14ac:dyDescent="0.2">
      <c r="A31" t="s">
        <v>43</v>
      </c>
      <c r="B31" s="5"/>
      <c r="C31" s="5">
        <f>IF(SUM(C$9:C30)=I$10*14*I$14,0,C$9)</f>
        <v>0</v>
      </c>
      <c r="D31" s="5">
        <f t="shared" si="1"/>
        <v>0.25</v>
      </c>
      <c r="E31" s="5"/>
      <c r="F31" s="5">
        <f t="shared" si="3"/>
        <v>0.25</v>
      </c>
      <c r="G31" s="5"/>
    </row>
    <row r="32" spans="1:9" ht="15" customHeight="1" x14ac:dyDescent="0.2">
      <c r="A32" t="s">
        <v>44</v>
      </c>
      <c r="B32" s="5"/>
      <c r="C32" s="5">
        <f>IF(SUM(C$9:C31)=I$10*14*I$14,0,C$9)</f>
        <v>0</v>
      </c>
      <c r="D32" s="5">
        <f t="shared" si="1"/>
        <v>0.25</v>
      </c>
      <c r="E32" s="5"/>
      <c r="F32" s="5">
        <f t="shared" si="3"/>
        <v>0.25</v>
      </c>
      <c r="G32" s="5"/>
    </row>
    <row r="33" spans="1:7" ht="15" customHeight="1" x14ac:dyDescent="0.2">
      <c r="A33" t="s">
        <v>45</v>
      </c>
      <c r="B33" s="5"/>
      <c r="C33" s="5">
        <f>IF(SUM(C$9:C32)=I$10*14*I$14,0,C$9)</f>
        <v>0</v>
      </c>
      <c r="D33" s="5">
        <f t="shared" si="1"/>
        <v>0.25</v>
      </c>
      <c r="E33" s="5"/>
      <c r="F33" s="5">
        <f t="shared" si="3"/>
        <v>0.25</v>
      </c>
      <c r="G33" s="5"/>
    </row>
    <row r="34" spans="1:7" ht="15" customHeight="1" x14ac:dyDescent="0.2">
      <c r="A34" t="s">
        <v>46</v>
      </c>
      <c r="B34" s="5"/>
      <c r="C34" s="5">
        <f>IF(SUM(C$9:C33)=I$10*14*I$14,0,C$9)</f>
        <v>0</v>
      </c>
      <c r="D34" s="5">
        <f t="shared" si="1"/>
        <v>0.25</v>
      </c>
      <c r="E34" s="5"/>
      <c r="F34" s="5">
        <f t="shared" si="3"/>
        <v>0.25</v>
      </c>
      <c r="G34" s="5"/>
    </row>
    <row r="35" spans="1:7" ht="15" customHeight="1" x14ac:dyDescent="0.2">
      <c r="A35" t="s">
        <v>47</v>
      </c>
      <c r="B35" s="5"/>
      <c r="C35" s="5">
        <f>IF(SUM(C$9:C34)=I$10*14*I$14,0,C$9)</f>
        <v>0</v>
      </c>
      <c r="D35" s="5">
        <f t="shared" si="1"/>
        <v>0.25</v>
      </c>
      <c r="E35" s="5"/>
      <c r="F35" s="5">
        <f t="shared" si="3"/>
        <v>0.25</v>
      </c>
      <c r="G35" s="5"/>
    </row>
    <row r="36" spans="1:7" ht="15" customHeight="1" x14ac:dyDescent="0.2">
      <c r="A36" t="s">
        <v>48</v>
      </c>
      <c r="B36" s="5"/>
      <c r="C36" s="5">
        <f>IF(SUM(C$9:C35)=I$10*14*I$14,0,C$9)</f>
        <v>0</v>
      </c>
      <c r="D36" s="5">
        <f t="shared" si="1"/>
        <v>0.25</v>
      </c>
      <c r="E36" s="5"/>
      <c r="F36" s="5">
        <f t="shared" si="3"/>
        <v>0.25</v>
      </c>
      <c r="G36" s="5"/>
    </row>
    <row r="37" spans="1:7" ht="15" customHeight="1" x14ac:dyDescent="0.2">
      <c r="A37" t="s">
        <v>49</v>
      </c>
      <c r="B37" s="5"/>
      <c r="C37" s="5">
        <f>IF(SUM(C$9:C36)=I$10*14*I$14,0,C$9)</f>
        <v>0</v>
      </c>
      <c r="D37" s="5">
        <f t="shared" si="1"/>
        <v>0.25</v>
      </c>
      <c r="E37" s="5"/>
      <c r="F37" s="5">
        <f t="shared" si="3"/>
        <v>0.25</v>
      </c>
      <c r="G37" s="5"/>
    </row>
    <row r="38" spans="1:7" ht="15" customHeight="1" x14ac:dyDescent="0.2">
      <c r="A38" t="s">
        <v>50</v>
      </c>
      <c r="B38" s="5"/>
      <c r="C38" s="5">
        <f>IF(SUM(C$9:C37)=I$10*14*I$14,0,C$9)</f>
        <v>0</v>
      </c>
      <c r="D38" s="5">
        <f t="shared" si="1"/>
        <v>0.25</v>
      </c>
      <c r="E38" s="5"/>
      <c r="F38" s="5">
        <f t="shared" si="3"/>
        <v>0.25</v>
      </c>
      <c r="G38" s="5"/>
    </row>
    <row r="39" spans="1:7" ht="15" customHeight="1" x14ac:dyDescent="0.2">
      <c r="A39" t="s">
        <v>51</v>
      </c>
      <c r="B39" s="5"/>
      <c r="C39" s="5">
        <f>IF(SUM(C$9:C38)=I$10*14*I$14,0,C$9)</f>
        <v>0</v>
      </c>
      <c r="D39" s="5">
        <f t="shared" si="1"/>
        <v>0.25</v>
      </c>
      <c r="E39" s="5"/>
      <c r="F39" s="5">
        <f t="shared" si="3"/>
        <v>0.25</v>
      </c>
      <c r="G39" s="5"/>
    </row>
    <row r="40" spans="1:7" ht="15" customHeight="1" x14ac:dyDescent="0.2">
      <c r="A40" t="s">
        <v>52</v>
      </c>
      <c r="B40" s="5"/>
      <c r="C40" s="5">
        <f>IF(SUM(C$9:C39)=I$10*14*I$14,0,C$9)</f>
        <v>0</v>
      </c>
      <c r="D40" s="5">
        <f t="shared" si="1"/>
        <v>0.25</v>
      </c>
      <c r="E40" s="5"/>
      <c r="F40" s="5">
        <f t="shared" si="3"/>
        <v>0.25</v>
      </c>
      <c r="G40" s="5"/>
    </row>
    <row r="41" spans="1:7" ht="15" customHeight="1" x14ac:dyDescent="0.2">
      <c r="A41" t="s">
        <v>53</v>
      </c>
      <c r="B41" s="5"/>
      <c r="C41" s="5">
        <f>IF(SUM(C$9:C40)=I$10*14*I$14,0,C$9)</f>
        <v>0</v>
      </c>
      <c r="D41" s="5">
        <f t="shared" si="1"/>
        <v>0.25</v>
      </c>
      <c r="E41" s="5"/>
      <c r="F41" s="5">
        <f t="shared" si="3"/>
        <v>0.25</v>
      </c>
      <c r="G41" s="5"/>
    </row>
    <row r="42" spans="1:7" ht="15" customHeight="1" x14ac:dyDescent="0.2">
      <c r="A42" t="s">
        <v>54</v>
      </c>
      <c r="B42" s="5"/>
      <c r="C42" s="5">
        <f>IF(SUM(C$9:C41)=I$10*14*I$14,0,C$9)</f>
        <v>0</v>
      </c>
      <c r="D42" s="5">
        <f t="shared" si="1"/>
        <v>0.25</v>
      </c>
      <c r="E42" s="5"/>
      <c r="F42" s="5">
        <f t="shared" si="3"/>
        <v>0.25</v>
      </c>
      <c r="G42" s="5"/>
    </row>
    <row r="43" spans="1:7" ht="15" customHeight="1" x14ac:dyDescent="0.2">
      <c r="A43" t="s">
        <v>55</v>
      </c>
      <c r="B43" s="5"/>
      <c r="C43" s="5">
        <f>IF(SUM(C$9:C42)=I$10*14*I$14,0,C$9)</f>
        <v>0</v>
      </c>
      <c r="D43" s="5">
        <f t="shared" si="1"/>
        <v>0.25</v>
      </c>
      <c r="E43" s="5"/>
      <c r="F43" s="5">
        <f t="shared" si="3"/>
        <v>0.25</v>
      </c>
      <c r="G43" s="5"/>
    </row>
    <row r="44" spans="1:7" ht="15" customHeight="1" x14ac:dyDescent="0.2">
      <c r="A44" t="s">
        <v>56</v>
      </c>
      <c r="B44" s="5"/>
      <c r="C44" s="5">
        <f>IF(SUM(C$9:C43)=I$10*14*I$14,0,C$9)</f>
        <v>0</v>
      </c>
      <c r="D44" s="5">
        <f t="shared" si="1"/>
        <v>0.25</v>
      </c>
      <c r="E44" s="5"/>
      <c r="F44" s="5">
        <f t="shared" si="3"/>
        <v>0.25</v>
      </c>
      <c r="G44" s="5"/>
    </row>
    <row r="45" spans="1:7" ht="15" customHeight="1" thickBot="1" x14ac:dyDescent="0.25">
      <c r="E45" s="12" t="s">
        <v>57</v>
      </c>
      <c r="F45" s="13">
        <f>NPV(I13,F9:F44)</f>
        <v>-58.189575558191805</v>
      </c>
      <c r="G45" s="5"/>
    </row>
    <row r="46" spans="1:7" ht="15" customHeight="1" thickTop="1" x14ac:dyDescent="0.2"/>
  </sheetData>
  <mergeCells count="1">
    <mergeCell ref="A1:J1"/>
  </mergeCells>
  <phoneticPr fontId="0" type="noConversion"/>
  <dataValidations count="1">
    <dataValidation type="whole" showInputMessage="1" showErrorMessage="1" sqref="I15">
      <formula1>1</formula1>
      <formula2>36</formula2>
    </dataValidation>
  </dataValidations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NPV for reducing non-tech loss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2009-05-11T01:34:01Z</dcterms:created>
  <dcterms:modified xsi:type="dcterms:W3CDTF">2012-11-29T22:59:18Z</dcterms:modified>
</cp:coreProperties>
</file>